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mc:AlternateContent xmlns:mc="http://schemas.openxmlformats.org/markup-compatibility/2006">
    <mc:Choice Requires="x15">
      <x15ac:absPath xmlns:x15ac="http://schemas.microsoft.com/office/spreadsheetml/2010/11/ac" url="/Users/paulavairoletti/Desktop/"/>
    </mc:Choice>
  </mc:AlternateContent>
  <xr:revisionPtr revIDLastSave="0" documentId="8_{B9A06011-5B00-7947-9077-FDF9881CA3AD}" xr6:coauthVersionLast="47" xr6:coauthVersionMax="47" xr10:uidLastSave="{00000000-0000-0000-0000-000000000000}"/>
  <bookViews>
    <workbookView xWindow="-20" yWindow="500" windowWidth="35840" windowHeight="20200" xr2:uid="{00000000-000D-0000-FFFF-FFFF00000000}"/>
  </bookViews>
  <sheets>
    <sheet name="Parametros" sheetId="1" r:id="rId1"/>
    <sheet name="Hoja1" sheetId="2"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28" i="1" l="1"/>
  <c r="C28" i="1" s="1"/>
  <c r="B32" i="1"/>
  <c r="B50" i="1"/>
  <c r="C12" i="1"/>
  <c r="C8" i="1"/>
  <c r="C20" i="1"/>
  <c r="C50" i="1"/>
  <c r="C52" i="1" s="1"/>
  <c r="B36" i="1"/>
  <c r="C36" i="1" s="1"/>
  <c r="C32" i="1"/>
  <c r="B41" i="1"/>
  <c r="C41" i="1" s="1"/>
  <c r="F10" i="2"/>
  <c r="H6" i="2"/>
  <c r="G2" i="2"/>
  <c r="H2" i="2"/>
  <c r="G6" i="2"/>
  <c r="J5" i="2"/>
  <c r="J6" i="2"/>
  <c r="J4" i="2"/>
  <c r="J3" i="2"/>
  <c r="J2" i="2"/>
  <c r="G5" i="2"/>
  <c r="H5" i="2"/>
  <c r="G3" i="2"/>
  <c r="H3" i="2" s="1"/>
  <c r="C14" i="1" l="1"/>
  <c r="G10" i="2"/>
  <c r="H10" i="2" s="1"/>
  <c r="C43" i="1"/>
  <c r="C54" i="1" l="1"/>
  <c r="C55" i="1" l="1"/>
  <c r="G4" i="2" s="1"/>
  <c r="H4" i="2" s="1"/>
  <c r="C57" i="1" l="1"/>
</calcChain>
</file>

<file path=xl/sharedStrings.xml><?xml version="1.0" encoding="utf-8"?>
<sst xmlns="http://schemas.openxmlformats.org/spreadsheetml/2006/main" count="80" uniqueCount="57">
  <si>
    <t>Transporte</t>
  </si>
  <si>
    <t>Calculo de combustible</t>
  </si>
  <si>
    <t>Ingresar Km para despliegue</t>
  </si>
  <si>
    <t>pesos</t>
  </si>
  <si>
    <t>Calculo de peaje</t>
  </si>
  <si>
    <t>Ingresar total de pasadas por peajes</t>
  </si>
  <si>
    <t>TOTAL TRANSPORTE</t>
  </si>
  <si>
    <t xml:space="preserve">Alimentacion </t>
  </si>
  <si>
    <t>Almuerzo</t>
  </si>
  <si>
    <t xml:space="preserve">Ingresar numero de personas </t>
  </si>
  <si>
    <t>Ingresar numero de dias</t>
  </si>
  <si>
    <t>Total</t>
  </si>
  <si>
    <t>Cenas</t>
  </si>
  <si>
    <t>Merienda</t>
  </si>
  <si>
    <t>Desayuno</t>
  </si>
  <si>
    <t>Esta contemplado en el hospedaje?</t>
  </si>
  <si>
    <t>TOTAL ALIMENTACIÓN</t>
  </si>
  <si>
    <t>Alojamiento</t>
  </si>
  <si>
    <t>Calculo de Alojamiento</t>
  </si>
  <si>
    <t>Ingresar numero de noches</t>
  </si>
  <si>
    <t>TOTAL ALOJAMIENTO</t>
  </si>
  <si>
    <t>Total calculo:</t>
  </si>
  <si>
    <t>10% para imprevistos</t>
  </si>
  <si>
    <t>TOTAL FONDOS A RENDIR</t>
  </si>
  <si>
    <t>ITEM</t>
  </si>
  <si>
    <t>Detalle</t>
  </si>
  <si>
    <t>Total de la línea</t>
  </si>
  <si>
    <t>Total en UYU*</t>
  </si>
  <si>
    <t>SALDO LÍNEA</t>
  </si>
  <si>
    <t>Resultado</t>
  </si>
  <si>
    <t>Línea en PdA</t>
  </si>
  <si>
    <t>4 pasajes + taxi</t>
  </si>
  <si>
    <t>RE1</t>
  </si>
  <si>
    <t>4 comidas x 10 días + Comida para voluntarios</t>
  </si>
  <si>
    <t>10 noches</t>
  </si>
  <si>
    <t>Visibilidad</t>
  </si>
  <si>
    <t>2 Banners</t>
  </si>
  <si>
    <t>RE2</t>
  </si>
  <si>
    <t>Tic's</t>
  </si>
  <si>
    <t>TIC's</t>
  </si>
  <si>
    <t>2 celulares</t>
  </si>
  <si>
    <t>RE3</t>
  </si>
  <si>
    <t>* incluye 20% de margen de error</t>
  </si>
  <si>
    <t>Total Disponible</t>
  </si>
  <si>
    <t>Total Gasto ABR-JUN</t>
  </si>
  <si>
    <t>Saldo</t>
  </si>
  <si>
    <t>TRANSPORTE</t>
  </si>
  <si>
    <t>ALIMENTACIÓN</t>
  </si>
  <si>
    <t>ALOJAMIENTO</t>
  </si>
  <si>
    <t>Mediante el uso de este excel se generará un calculo unificado para despliegues. Se deben completar unicamente los espacios en gris. Una vez realizado el calculo se debe realizar la solicitud de fondos a rendir con el monto que figura en el apratado Total montos a rendir</t>
  </si>
  <si>
    <t>PASAJES</t>
  </si>
  <si>
    <t>en caso de ir en ómnibus, se deberá indicar el costo total de pasajes (contemplando ida y vuelta)</t>
  </si>
  <si>
    <t>Monto total de pasajes</t>
  </si>
  <si>
    <t>TOTAL PASAJES</t>
  </si>
  <si>
    <t>Si</t>
  </si>
  <si>
    <t>No</t>
  </si>
  <si>
    <t>Seleccione una opcion de la lista desplegable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</si>
</sst>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4">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0"/>
      <name val="Century Gothic"/>
      <family val="2"/>
    </font>
    <font>
      <sz val="10"/>
      <color theme="1"/>
      <name val="Calibri"/>
      <family val="2"/>
      <scheme val="minor"/>
    </font>
    <font>
      <b/>
      <sz val="11"/>
      <color theme="0"/>
      <name val="Montserrat Regular"/>
    </font>
    <font>
      <b/>
      <sz val="11"/>
      <color theme="0"/>
      <name val="Open Sans"/>
    </font>
    <font>
      <sz val="11"/>
      <color theme="1"/>
      <name val="Open Sans"/>
    </font>
    <font>
      <b/>
      <sz val="11"/>
      <color theme="1"/>
      <name val="Open Sans"/>
    </font>
    <font>
      <u/>
      <sz val="11"/>
      <color theme="1"/>
      <name val="Open Sans"/>
    </font>
    <font>
      <sz val="9"/>
      <color theme="1"/>
      <name val="Open Sans"/>
    </font>
    <font>
      <b/>
      <sz val="9"/>
      <color theme="1"/>
      <name val="Open Sans"/>
    </font>
    <font>
      <sz val="8"/>
      <color theme="1"/>
      <name val="Open Sans"/>
    </font>
  </fonts>
  <fills count="6">
    <fill>
      <patternFill patternType="none"/>
    </fill>
    <fill>
      <patternFill patternType="gray125"/>
    </fill>
    <fill>
      <patternFill patternType="solid">
        <fgColor rgb="FF00B0F0"/>
        <bgColor indexed="64"/>
      </patternFill>
    </fill>
    <fill>
      <patternFill patternType="solid">
        <fgColor rgb="FF011E41"/>
        <bgColor indexed="64"/>
      </patternFill>
    </fill>
    <fill>
      <patternFill patternType="solid">
        <fgColor rgb="FFF5333F"/>
        <bgColor indexed="64"/>
      </patternFill>
    </fill>
    <fill>
      <patternFill patternType="solid">
        <fgColor theme="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auto="1"/>
      </bottom>
      <diagonal/>
    </border>
    <border>
      <left/>
      <right/>
      <top/>
      <bottom style="thin">
        <color auto="1"/>
      </bottom>
      <diagonal/>
    </border>
    <border>
      <left/>
      <right/>
      <top style="thin">
        <color rgb="FF505050"/>
      </top>
      <bottom style="thin">
        <color rgb="FF50505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164" fontId="1" fillId="0" borderId="0" applyFont="0" applyFill="0" applyBorder="0" applyAlignment="0" applyProtection="0"/>
  </cellStyleXfs>
  <cellXfs count="89">
    <xf numFmtId="0" fontId="0" fillId="0" borderId="0" xfId="0"/>
    <xf numFmtId="0" fontId="3" fillId="0" borderId="0" xfId="0" applyFont="1"/>
    <xf numFmtId="164" fontId="0" fillId="0" borderId="0" xfId="1" applyFont="1"/>
    <xf numFmtId="164" fontId="0" fillId="0" borderId="0" xfId="0" applyNumberFormat="1"/>
    <xf numFmtId="0" fontId="2" fillId="0" borderId="9" xfId="0" applyFont="1" applyBorder="1" applyAlignment="1">
      <alignment horizontal="center" vertical="center"/>
    </xf>
    <xf numFmtId="0" fontId="0" fillId="0" borderId="9" xfId="0" applyBorder="1" applyAlignment="1">
      <alignment horizontal="center"/>
    </xf>
    <xf numFmtId="164" fontId="0" fillId="0" borderId="9" xfId="1" applyFont="1" applyBorder="1" applyAlignment="1">
      <alignment horizontal="center"/>
    </xf>
    <xf numFmtId="164" fontId="0" fillId="0" borderId="9" xfId="0" applyNumberFormat="1" applyBorder="1"/>
    <xf numFmtId="164" fontId="0" fillId="0" borderId="9" xfId="1" applyFont="1" applyBorder="1"/>
    <xf numFmtId="164" fontId="2" fillId="0" borderId="9" xfId="1" applyFont="1" applyBorder="1" applyAlignment="1">
      <alignment horizontal="center"/>
    </xf>
    <xf numFmtId="164" fontId="2" fillId="0" borderId="9" xfId="0" applyNumberFormat="1" applyFont="1" applyBorder="1" applyAlignment="1">
      <alignment horizontal="center"/>
    </xf>
    <xf numFmtId="0" fontId="5" fillId="0" borderId="0" xfId="0" applyFont="1"/>
    <xf numFmtId="164" fontId="0" fillId="0" borderId="9" xfId="0" applyNumberFormat="1" applyBorder="1" applyAlignment="1">
      <alignment horizontal="center"/>
    </xf>
    <xf numFmtId="164" fontId="0" fillId="0" borderId="9" xfId="1" applyFont="1" applyFill="1" applyBorder="1" applyAlignment="1">
      <alignment horizontal="center"/>
    </xf>
    <xf numFmtId="0" fontId="2" fillId="0" borderId="9" xfId="0" applyFont="1" applyBorder="1"/>
    <xf numFmtId="0" fontId="2" fillId="0" borderId="9" xfId="0" applyFont="1" applyBorder="1" applyAlignment="1">
      <alignment horizontal="center"/>
    </xf>
    <xf numFmtId="164" fontId="8" fillId="0" borderId="0" xfId="1" applyFont="1" applyBorder="1" applyProtection="1"/>
    <xf numFmtId="0" fontId="9" fillId="5" borderId="0" xfId="0" applyFont="1" applyFill="1" applyAlignment="1" applyProtection="1">
      <alignment horizontal="center"/>
      <protection locked="0"/>
    </xf>
    <xf numFmtId="0" fontId="9" fillId="5" borderId="7" xfId="0" applyFont="1" applyFill="1" applyBorder="1" applyAlignment="1" applyProtection="1">
      <alignment horizontal="center"/>
      <protection locked="0"/>
    </xf>
    <xf numFmtId="0" fontId="8" fillId="5" borderId="0" xfId="0" applyFont="1" applyFill="1" applyAlignment="1" applyProtection="1">
      <alignment horizontal="center"/>
      <protection locked="0"/>
    </xf>
    <xf numFmtId="0" fontId="10" fillId="0" borderId="0" xfId="0" applyFont="1" applyAlignment="1" applyProtection="1">
      <alignment horizontal="center" vertical="center"/>
      <protection locked="0"/>
    </xf>
    <xf numFmtId="0" fontId="0" fillId="0" borderId="0" xfId="0" applyProtection="1">
      <protection locked="0"/>
    </xf>
    <xf numFmtId="164" fontId="0" fillId="0" borderId="0" xfId="1" applyFont="1" applyProtection="1">
      <protection locked="0"/>
    </xf>
    <xf numFmtId="0" fontId="0" fillId="0" borderId="4" xfId="0" applyBorder="1" applyProtection="1">
      <protection locked="0"/>
    </xf>
    <xf numFmtId="164" fontId="0" fillId="0" borderId="0" xfId="1" applyFont="1" applyBorder="1" applyProtection="1">
      <protection locked="0"/>
    </xf>
    <xf numFmtId="0" fontId="0" fillId="0" borderId="5" xfId="0" applyBorder="1" applyProtection="1">
      <protection locked="0"/>
    </xf>
    <xf numFmtId="0" fontId="8" fillId="0" borderId="4" xfId="0" applyFont="1" applyBorder="1" applyProtection="1">
      <protection locked="0"/>
    </xf>
    <xf numFmtId="0" fontId="8" fillId="0" borderId="0" xfId="0" applyFont="1" applyProtection="1">
      <protection locked="0"/>
    </xf>
    <xf numFmtId="164" fontId="8" fillId="0" borderId="0" xfId="1" applyFont="1" applyBorder="1" applyProtection="1">
      <protection locked="0"/>
    </xf>
    <xf numFmtId="0" fontId="8" fillId="0" borderId="5" xfId="0" applyFont="1" applyBorder="1" applyProtection="1">
      <protection locked="0"/>
    </xf>
    <xf numFmtId="0" fontId="7" fillId="3" borderId="8" xfId="0" applyFont="1" applyFill="1" applyBorder="1" applyProtection="1">
      <protection locked="0"/>
    </xf>
    <xf numFmtId="0" fontId="8" fillId="0" borderId="6" xfId="0" applyFont="1" applyBorder="1" applyProtection="1">
      <protection locked="0"/>
    </xf>
    <xf numFmtId="0" fontId="9" fillId="0" borderId="7" xfId="0" applyFont="1" applyBorder="1" applyAlignment="1" applyProtection="1">
      <alignment horizontal="center"/>
      <protection locked="0"/>
    </xf>
    <xf numFmtId="0" fontId="8" fillId="0" borderId="8" xfId="0" applyFont="1" applyBorder="1" applyProtection="1">
      <protection locked="0"/>
    </xf>
    <xf numFmtId="0" fontId="0" fillId="0" borderId="19" xfId="0" applyBorder="1" applyProtection="1">
      <protection locked="0"/>
    </xf>
    <xf numFmtId="0" fontId="0" fillId="0" borderId="20" xfId="0" applyBorder="1" applyProtection="1">
      <protection locked="0"/>
    </xf>
    <xf numFmtId="0" fontId="8" fillId="0" borderId="19" xfId="0" applyFont="1" applyBorder="1" applyProtection="1">
      <protection locked="0"/>
    </xf>
    <xf numFmtId="0" fontId="8" fillId="0" borderId="20" xfId="0" applyFont="1" applyBorder="1" applyProtection="1">
      <protection locked="0"/>
    </xf>
    <xf numFmtId="0" fontId="7" fillId="3" borderId="23" xfId="0" applyFont="1" applyFill="1" applyBorder="1" applyProtection="1">
      <protection locked="0"/>
    </xf>
    <xf numFmtId="0" fontId="9" fillId="0" borderId="20" xfId="0" applyFont="1" applyBorder="1" applyProtection="1">
      <protection locked="0"/>
    </xf>
    <xf numFmtId="0" fontId="2" fillId="0" borderId="0" xfId="0" applyFont="1" applyProtection="1">
      <protection locked="0"/>
    </xf>
    <xf numFmtId="164" fontId="2" fillId="0" borderId="0" xfId="1" applyFont="1" applyBorder="1" applyProtection="1">
      <protection locked="0"/>
    </xf>
    <xf numFmtId="0" fontId="6" fillId="4" borderId="15" xfId="0" applyFont="1" applyFill="1" applyBorder="1" applyProtection="1">
      <protection locked="0"/>
    </xf>
    <xf numFmtId="0" fontId="7" fillId="3" borderId="1" xfId="0" applyFont="1" applyFill="1" applyBorder="1" applyAlignment="1" applyProtection="1">
      <alignment horizontal="center"/>
      <protection locked="0"/>
    </xf>
    <xf numFmtId="0" fontId="7" fillId="3" borderId="2" xfId="0" applyFont="1" applyFill="1" applyBorder="1" applyAlignment="1" applyProtection="1">
      <alignment horizontal="center"/>
      <protection locked="0"/>
    </xf>
    <xf numFmtId="0" fontId="7" fillId="3" borderId="3" xfId="0" applyFont="1" applyFill="1" applyBorder="1" applyAlignment="1" applyProtection="1">
      <alignment horizontal="center"/>
      <protection locked="0"/>
    </xf>
    <xf numFmtId="0" fontId="11" fillId="0" borderId="4"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7" fillId="3" borderId="6" xfId="0" applyFont="1" applyFill="1" applyBorder="1" applyAlignment="1" applyProtection="1">
      <alignment horizontal="right"/>
      <protection locked="0"/>
    </xf>
    <xf numFmtId="0" fontId="7" fillId="3" borderId="7" xfId="0" applyFont="1" applyFill="1" applyBorder="1" applyAlignment="1" applyProtection="1">
      <alignment horizontal="right"/>
      <protection locked="0"/>
    </xf>
    <xf numFmtId="0" fontId="13" fillId="0" borderId="0" xfId="0" applyFont="1" applyAlignment="1" applyProtection="1">
      <alignment horizontal="center" wrapText="1"/>
      <protection locked="0"/>
    </xf>
    <xf numFmtId="0" fontId="13" fillId="0" borderId="20" xfId="0" applyFont="1" applyBorder="1" applyAlignment="1" applyProtection="1">
      <alignment horizontal="center" wrapText="1"/>
      <protection locked="0"/>
    </xf>
    <xf numFmtId="0" fontId="0" fillId="0" borderId="0" xfId="0" applyAlignment="1" applyProtection="1">
      <alignment horizontal="center" vertical="center" wrapText="1"/>
      <protection locked="0"/>
    </xf>
    <xf numFmtId="0" fontId="6" fillId="4" borderId="15" xfId="0" applyFont="1" applyFill="1" applyBorder="1" applyAlignment="1" applyProtection="1">
      <alignment horizontal="center"/>
      <protection locked="0"/>
    </xf>
    <xf numFmtId="0" fontId="7" fillId="3" borderId="4" xfId="0" applyFont="1" applyFill="1" applyBorder="1" applyAlignment="1" applyProtection="1">
      <alignment horizontal="center"/>
      <protection locked="0"/>
    </xf>
    <xf numFmtId="0" fontId="7" fillId="3" borderId="0" xfId="0" applyFont="1" applyFill="1" applyAlignment="1" applyProtection="1">
      <alignment horizontal="center"/>
      <protection locked="0"/>
    </xf>
    <xf numFmtId="0" fontId="7" fillId="3" borderId="5" xfId="0" applyFont="1" applyFill="1" applyBorder="1" applyAlignment="1" applyProtection="1">
      <alignment horizontal="center"/>
      <protection locked="0"/>
    </xf>
    <xf numFmtId="0" fontId="6" fillId="4" borderId="1" xfId="0" applyFont="1" applyFill="1" applyBorder="1" applyAlignment="1" applyProtection="1">
      <alignment horizontal="center" vertical="center"/>
      <protection locked="0"/>
    </xf>
    <xf numFmtId="0" fontId="6" fillId="4" borderId="2" xfId="0" applyFont="1" applyFill="1" applyBorder="1" applyAlignment="1" applyProtection="1">
      <alignment horizontal="center" vertical="center"/>
      <protection locked="0"/>
    </xf>
    <xf numFmtId="0" fontId="6" fillId="4" borderId="3" xfId="0" applyFont="1" applyFill="1" applyBorder="1" applyAlignment="1" applyProtection="1">
      <alignment horizontal="center" vertical="center"/>
      <protection locked="0"/>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2" fillId="0" borderId="9" xfId="0" applyFont="1" applyBorder="1" applyAlignment="1">
      <alignment horizontal="center"/>
    </xf>
    <xf numFmtId="164" fontId="7" fillId="3" borderId="7" xfId="1" applyFont="1" applyFill="1" applyBorder="1" applyProtection="1"/>
    <xf numFmtId="164" fontId="7" fillId="3" borderId="22" xfId="1" applyFont="1" applyFill="1" applyBorder="1" applyProtection="1"/>
    <xf numFmtId="164" fontId="0" fillId="0" borderId="0" xfId="1" applyFont="1" applyBorder="1" applyProtection="1"/>
    <xf numFmtId="164" fontId="2" fillId="0" borderId="0" xfId="1" applyFont="1" applyBorder="1" applyProtection="1"/>
    <xf numFmtId="164" fontId="6" fillId="4" borderId="15" xfId="0" applyNumberFormat="1" applyFont="1" applyFill="1" applyBorder="1" applyProtection="1"/>
    <xf numFmtId="0" fontId="9" fillId="0" borderId="0" xfId="0" applyFont="1" applyAlignment="1" applyProtection="1">
      <alignment horizontal="center"/>
    </xf>
    <xf numFmtId="0" fontId="0" fillId="0" borderId="4" xfId="0" applyBorder="1" applyProtection="1"/>
    <xf numFmtId="0" fontId="8" fillId="0" borderId="19" xfId="0" applyFont="1" applyBorder="1" applyProtection="1"/>
    <xf numFmtId="0" fontId="7" fillId="3" borderId="19" xfId="0" applyFont="1" applyFill="1" applyBorder="1" applyAlignment="1" applyProtection="1">
      <alignment horizontal="center"/>
    </xf>
    <xf numFmtId="0" fontId="7" fillId="3" borderId="0" xfId="0" applyFont="1" applyFill="1" applyAlignment="1" applyProtection="1">
      <alignment horizontal="center"/>
    </xf>
    <xf numFmtId="0" fontId="7" fillId="3" borderId="20" xfId="0" applyFont="1" applyFill="1" applyBorder="1" applyAlignment="1" applyProtection="1">
      <alignment horizontal="center"/>
    </xf>
    <xf numFmtId="0" fontId="6" fillId="4" borderId="16" xfId="0" applyFont="1" applyFill="1" applyBorder="1" applyAlignment="1" applyProtection="1">
      <alignment horizontal="center" vertical="center"/>
    </xf>
    <xf numFmtId="0" fontId="6" fillId="4" borderId="17" xfId="0" applyFont="1" applyFill="1" applyBorder="1" applyAlignment="1" applyProtection="1">
      <alignment horizontal="center" vertical="center"/>
    </xf>
    <xf numFmtId="0" fontId="6" fillId="4" borderId="18" xfId="0" applyFont="1" applyFill="1" applyBorder="1" applyAlignment="1" applyProtection="1">
      <alignment horizontal="center" vertical="center"/>
    </xf>
    <xf numFmtId="0" fontId="10" fillId="0" borderId="19" xfId="0" applyFont="1" applyBorder="1" applyAlignment="1" applyProtection="1">
      <alignment horizontal="center" vertical="center"/>
    </xf>
    <xf numFmtId="0" fontId="8" fillId="0" borderId="20" xfId="0" applyFont="1" applyBorder="1" applyProtection="1"/>
    <xf numFmtId="0" fontId="7" fillId="3" borderId="21" xfId="0" applyFont="1" applyFill="1" applyBorder="1" applyAlignment="1" applyProtection="1">
      <alignment horizontal="right"/>
    </xf>
    <xf numFmtId="0" fontId="7" fillId="3" borderId="22" xfId="0" applyFont="1" applyFill="1" applyBorder="1" applyAlignment="1" applyProtection="1">
      <alignment horizontal="right"/>
    </xf>
    <xf numFmtId="0" fontId="6" fillId="4" borderId="1" xfId="0" applyFont="1" applyFill="1" applyBorder="1" applyAlignment="1" applyProtection="1">
      <alignment horizontal="center" vertical="center"/>
    </xf>
    <xf numFmtId="0" fontId="6" fillId="4" borderId="2" xfId="0" applyFont="1" applyFill="1" applyBorder="1" applyAlignment="1" applyProtection="1">
      <alignment horizontal="center" vertical="center"/>
    </xf>
    <xf numFmtId="0" fontId="6" fillId="4" borderId="3" xfId="0" applyFont="1" applyFill="1" applyBorder="1" applyAlignment="1" applyProtection="1">
      <alignment horizontal="center" vertical="center"/>
    </xf>
  </cellXfs>
  <cellStyles count="2">
    <cellStyle name="Moneda" xfId="1" builtinId="4"/>
    <cellStyle name="Normal" xfId="0" builtinId="0"/>
  </cellStyles>
  <dxfs count="0"/>
  <tableStyles count="0" defaultTableStyle="TableStyleMedium2" defaultPivotStyle="PivotStyleLight16"/>
  <colors>
    <mruColors>
      <color rgb="FFF5333F"/>
      <color rgb="FF011E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ruzrojauruguaya-my.sharepoint.com/Users/EugeniaSuarez/Desktop/CICR%20Pda%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DA"/>
      <sheetName val="CRONOGRAMA &amp; PRESUPUESTO"/>
      <sheetName val="L1. Comunicación &amp; Difusión"/>
      <sheetName val="L2. RCF + Protección"/>
      <sheetName val="L3. Desarrollo Organizativo"/>
      <sheetName val="L4. Primeros Auxilios"/>
      <sheetName val="L5. Fort. Rol de auxiliar"/>
      <sheetName val="L6. Coord. con el Mov."/>
    </sheetNames>
    <sheetDataSet>
      <sheetData sheetId="0">
        <row r="31">
          <cell r="F31" t="str">
            <v>A4. Aplicación de la evaluación de necesidades en Montevideo y en fililales territoriales</v>
          </cell>
        </row>
        <row r="35">
          <cell r="F35" t="str">
            <v>A2. Activación y operacionalización de los servicios RCF con enfoque mínimo de protección</v>
          </cell>
        </row>
        <row r="40">
          <cell r="F40" t="str">
            <v>A1. Elaboración de material de difusión y prevención del programa</v>
          </cell>
        </row>
      </sheetData>
      <sheetData sheetId="1"/>
      <sheetData sheetId="2"/>
      <sheetData sheetId="3">
        <row r="47">
          <cell r="F47">
            <v>68000</v>
          </cell>
        </row>
        <row r="144">
          <cell r="F144">
            <v>10000</v>
          </cell>
        </row>
      </sheetData>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1"/>
  <sheetViews>
    <sheetView tabSelected="1" zoomScale="156" zoomScaleNormal="80" workbookViewId="0">
      <selection activeCell="G49" sqref="G49"/>
    </sheetView>
  </sheetViews>
  <sheetFormatPr baseColWidth="10" defaultColWidth="10.6640625" defaultRowHeight="15"/>
  <cols>
    <col min="1" max="1" width="34" customWidth="1"/>
    <col min="3" max="3" width="13.33203125" style="2" bestFit="1" customWidth="1"/>
    <col min="5" max="5" width="5.5" customWidth="1"/>
    <col min="6" max="7" width="11.6640625" customWidth="1"/>
    <col min="8" max="8" width="13" customWidth="1"/>
    <col min="9" max="9" width="12" hidden="1" customWidth="1"/>
    <col min="10" max="10" width="12" bestFit="1" customWidth="1"/>
  </cols>
  <sheetData>
    <row r="1" spans="1:5">
      <c r="A1" s="53" t="s">
        <v>49</v>
      </c>
      <c r="B1" s="53"/>
      <c r="C1" s="53"/>
      <c r="D1" s="53"/>
    </row>
    <row r="2" spans="1:5" ht="55" customHeight="1">
      <c r="A2" s="53"/>
      <c r="B2" s="53"/>
      <c r="C2" s="53"/>
      <c r="D2" s="53"/>
    </row>
    <row r="3" spans="1:5">
      <c r="A3" s="21"/>
      <c r="B3" s="21"/>
      <c r="C3" s="22"/>
      <c r="D3" s="21"/>
    </row>
    <row r="4" spans="1:5">
      <c r="A4" s="58" t="s">
        <v>46</v>
      </c>
      <c r="B4" s="59"/>
      <c r="C4" s="59"/>
      <c r="D4" s="60"/>
    </row>
    <row r="5" spans="1:5">
      <c r="A5" s="23"/>
      <c r="B5" s="21"/>
      <c r="C5" s="24"/>
      <c r="D5" s="25"/>
    </row>
    <row r="6" spans="1:5" ht="17">
      <c r="A6" s="55" t="s">
        <v>1</v>
      </c>
      <c r="B6" s="56"/>
      <c r="C6" s="56"/>
      <c r="D6" s="57"/>
      <c r="E6" s="1"/>
    </row>
    <row r="7" spans="1:5" ht="17">
      <c r="A7" s="26"/>
      <c r="B7" s="27"/>
      <c r="C7" s="28"/>
      <c r="D7" s="29"/>
    </row>
    <row r="8" spans="1:5" ht="17">
      <c r="A8" s="26" t="s">
        <v>2</v>
      </c>
      <c r="B8" s="17">
        <v>100</v>
      </c>
      <c r="C8" s="16">
        <f>+B8/10*90</f>
        <v>900</v>
      </c>
      <c r="D8" s="29" t="s">
        <v>3</v>
      </c>
    </row>
    <row r="9" spans="1:5" ht="17">
      <c r="A9" s="26"/>
      <c r="B9" s="27"/>
      <c r="C9" s="28"/>
      <c r="D9" s="29"/>
    </row>
    <row r="10" spans="1:5" ht="17">
      <c r="A10" s="55" t="s">
        <v>4</v>
      </c>
      <c r="B10" s="56"/>
      <c r="C10" s="56"/>
      <c r="D10" s="57"/>
    </row>
    <row r="11" spans="1:5" ht="17">
      <c r="A11" s="26"/>
      <c r="B11" s="27"/>
      <c r="C11" s="28"/>
      <c r="D11" s="29"/>
    </row>
    <row r="12" spans="1:5" ht="17">
      <c r="A12" s="26" t="s">
        <v>5</v>
      </c>
      <c r="B12" s="17">
        <v>6</v>
      </c>
      <c r="C12" s="16">
        <f>+B12*200</f>
        <v>1200</v>
      </c>
      <c r="D12" s="29" t="s">
        <v>3</v>
      </c>
    </row>
    <row r="13" spans="1:5" ht="17">
      <c r="A13" s="26"/>
      <c r="B13" s="27"/>
      <c r="C13" s="28"/>
      <c r="D13" s="29"/>
    </row>
    <row r="14" spans="1:5" ht="18" thickBot="1">
      <c r="A14" s="49" t="s">
        <v>6</v>
      </c>
      <c r="B14" s="50"/>
      <c r="C14" s="68">
        <f>SUM(C8:C13)</f>
        <v>2100</v>
      </c>
      <c r="D14" s="30" t="s">
        <v>3</v>
      </c>
    </row>
    <row r="15" spans="1:5" ht="16" thickBot="1">
      <c r="A15" s="21"/>
      <c r="B15" s="21"/>
      <c r="C15" s="22"/>
      <c r="D15" s="21"/>
    </row>
    <row r="16" spans="1:5" ht="17">
      <c r="A16" s="43" t="s">
        <v>50</v>
      </c>
      <c r="B16" s="44"/>
      <c r="C16" s="44"/>
      <c r="D16" s="45"/>
    </row>
    <row r="17" spans="1:9" ht="34" customHeight="1">
      <c r="A17" s="46" t="s">
        <v>51</v>
      </c>
      <c r="B17" s="47"/>
      <c r="C17" s="47"/>
      <c r="D17" s="48"/>
    </row>
    <row r="18" spans="1:9" ht="17">
      <c r="A18" s="26"/>
      <c r="B18" s="27"/>
      <c r="C18" s="28"/>
      <c r="D18" s="29"/>
    </row>
    <row r="19" spans="1:9" ht="18" thickBot="1">
      <c r="A19" s="31" t="s">
        <v>52</v>
      </c>
      <c r="B19" s="32"/>
      <c r="C19" s="18"/>
      <c r="D19" s="33" t="s">
        <v>3</v>
      </c>
    </row>
    <row r="20" spans="1:9" ht="18" thickBot="1">
      <c r="A20" s="49" t="s">
        <v>53</v>
      </c>
      <c r="B20" s="50"/>
      <c r="C20" s="68">
        <f>+C19</f>
        <v>0</v>
      </c>
      <c r="D20" s="30" t="s">
        <v>3</v>
      </c>
    </row>
    <row r="21" spans="1:9">
      <c r="A21" s="21"/>
      <c r="B21" s="21"/>
      <c r="C21" s="22"/>
      <c r="D21" s="21"/>
    </row>
    <row r="22" spans="1:9" ht="16" thickBot="1">
      <c r="A22" s="21"/>
      <c r="B22" s="21"/>
      <c r="C22" s="22"/>
      <c r="D22" s="21"/>
    </row>
    <row r="23" spans="1:9">
      <c r="A23" s="86" t="s">
        <v>47</v>
      </c>
      <c r="B23" s="87"/>
      <c r="C23" s="87"/>
      <c r="D23" s="88"/>
    </row>
    <row r="24" spans="1:9">
      <c r="A24" s="34"/>
      <c r="B24" s="21"/>
      <c r="C24" s="24"/>
      <c r="D24" s="35"/>
    </row>
    <row r="25" spans="1:9" ht="16.5" customHeight="1">
      <c r="A25" s="76" t="s">
        <v>8</v>
      </c>
      <c r="B25" s="77"/>
      <c r="C25" s="77"/>
      <c r="D25" s="78"/>
    </row>
    <row r="26" spans="1:9" ht="17">
      <c r="A26" s="75" t="s">
        <v>9</v>
      </c>
      <c r="B26" s="19">
        <v>2</v>
      </c>
      <c r="C26" s="28"/>
      <c r="D26" s="37"/>
      <c r="I26" t="s">
        <v>54</v>
      </c>
    </row>
    <row r="27" spans="1:9" ht="17">
      <c r="A27" s="75" t="s">
        <v>10</v>
      </c>
      <c r="B27" s="19">
        <v>2</v>
      </c>
      <c r="C27" s="28"/>
      <c r="D27" s="37"/>
      <c r="I27" t="s">
        <v>55</v>
      </c>
    </row>
    <row r="28" spans="1:9" ht="17">
      <c r="A28" s="75" t="s">
        <v>11</v>
      </c>
      <c r="B28" s="73">
        <f>+B26*B27</f>
        <v>4</v>
      </c>
      <c r="C28" s="16">
        <f>+B28*820</f>
        <v>3280</v>
      </c>
      <c r="D28" s="83" t="s">
        <v>3</v>
      </c>
    </row>
    <row r="29" spans="1:9" ht="17">
      <c r="A29" s="76" t="s">
        <v>12</v>
      </c>
      <c r="B29" s="77"/>
      <c r="C29" s="77"/>
      <c r="D29" s="78"/>
    </row>
    <row r="30" spans="1:9" ht="17">
      <c r="A30" s="75" t="s">
        <v>9</v>
      </c>
      <c r="B30" s="19">
        <v>2</v>
      </c>
      <c r="C30" s="28"/>
      <c r="D30" s="37"/>
    </row>
    <row r="31" spans="1:9" ht="17">
      <c r="A31" s="75" t="s">
        <v>10</v>
      </c>
      <c r="B31" s="19">
        <v>2</v>
      </c>
      <c r="C31" s="28"/>
      <c r="D31" s="37"/>
    </row>
    <row r="32" spans="1:9" ht="17">
      <c r="A32" s="75" t="s">
        <v>11</v>
      </c>
      <c r="B32" s="73">
        <f>+B30*B31</f>
        <v>4</v>
      </c>
      <c r="C32" s="16">
        <f>+B32*820</f>
        <v>3280</v>
      </c>
      <c r="D32" s="83" t="s">
        <v>3</v>
      </c>
    </row>
    <row r="33" spans="1:4" ht="17">
      <c r="A33" s="76" t="s">
        <v>13</v>
      </c>
      <c r="B33" s="77"/>
      <c r="C33" s="77"/>
      <c r="D33" s="78"/>
    </row>
    <row r="34" spans="1:4" ht="17">
      <c r="A34" s="75" t="s">
        <v>9</v>
      </c>
      <c r="B34" s="19">
        <v>2</v>
      </c>
      <c r="C34" s="28"/>
      <c r="D34" s="37"/>
    </row>
    <row r="35" spans="1:4" ht="17">
      <c r="A35" s="75" t="s">
        <v>10</v>
      </c>
      <c r="B35" s="19">
        <v>2</v>
      </c>
      <c r="C35" s="28"/>
      <c r="D35" s="37"/>
    </row>
    <row r="36" spans="1:4" ht="17">
      <c r="A36" s="75" t="s">
        <v>11</v>
      </c>
      <c r="B36" s="73">
        <f>+B34*B35</f>
        <v>4</v>
      </c>
      <c r="C36" s="16">
        <f>+B36*220</f>
        <v>880</v>
      </c>
      <c r="D36" s="83" t="s">
        <v>3</v>
      </c>
    </row>
    <row r="37" spans="1:4" ht="17">
      <c r="A37" s="76" t="s">
        <v>14</v>
      </c>
      <c r="B37" s="77"/>
      <c r="C37" s="77"/>
      <c r="D37" s="78"/>
    </row>
    <row r="38" spans="1:4" ht="32" customHeight="1">
      <c r="A38" s="82" t="s">
        <v>15</v>
      </c>
      <c r="B38" s="20" t="s">
        <v>54</v>
      </c>
      <c r="C38" s="51" t="s">
        <v>56</v>
      </c>
      <c r="D38" s="52"/>
    </row>
    <row r="39" spans="1:4" ht="17">
      <c r="A39" s="75" t="s">
        <v>9</v>
      </c>
      <c r="B39" s="19">
        <v>1</v>
      </c>
      <c r="C39" s="28"/>
      <c r="D39" s="37"/>
    </row>
    <row r="40" spans="1:4" ht="17">
      <c r="A40" s="75" t="s">
        <v>10</v>
      </c>
      <c r="B40" s="19">
        <v>1</v>
      </c>
      <c r="C40" s="28"/>
      <c r="D40" s="37"/>
    </row>
    <row r="41" spans="1:4" ht="17">
      <c r="A41" s="75" t="s">
        <v>11</v>
      </c>
      <c r="B41" s="73">
        <f>+B39*B40</f>
        <v>1</v>
      </c>
      <c r="C41" s="16">
        <f>+B41*220</f>
        <v>220</v>
      </c>
      <c r="D41" s="83" t="s">
        <v>3</v>
      </c>
    </row>
    <row r="42" spans="1:4" ht="17">
      <c r="A42" s="36"/>
      <c r="B42" s="27"/>
      <c r="C42" s="28"/>
      <c r="D42" s="37"/>
    </row>
    <row r="43" spans="1:4" ht="18" thickBot="1">
      <c r="A43" s="84" t="s">
        <v>16</v>
      </c>
      <c r="B43" s="85"/>
      <c r="C43" s="69">
        <f>SUM(C28,C32,C36,C41)</f>
        <v>7660</v>
      </c>
      <c r="D43" s="38"/>
    </row>
    <row r="44" spans="1:4">
      <c r="A44" s="21"/>
      <c r="B44" s="21"/>
      <c r="C44" s="22"/>
      <c r="D44" s="21"/>
    </row>
    <row r="45" spans="1:4">
      <c r="A45" s="79" t="s">
        <v>48</v>
      </c>
      <c r="B45" s="80"/>
      <c r="C45" s="80"/>
      <c r="D45" s="81"/>
    </row>
    <row r="46" spans="1:4">
      <c r="A46" s="34"/>
      <c r="B46" s="21"/>
      <c r="C46" s="24"/>
      <c r="D46" s="35"/>
    </row>
    <row r="47" spans="1:4" ht="17">
      <c r="A47" s="76" t="s">
        <v>18</v>
      </c>
      <c r="B47" s="77"/>
      <c r="C47" s="77"/>
      <c r="D47" s="78"/>
    </row>
    <row r="48" spans="1:4" ht="17">
      <c r="A48" s="75" t="s">
        <v>9</v>
      </c>
      <c r="B48" s="19">
        <v>3</v>
      </c>
      <c r="C48" s="28"/>
      <c r="D48" s="37"/>
    </row>
    <row r="49" spans="1:4" ht="17">
      <c r="A49" s="75" t="s">
        <v>19</v>
      </c>
      <c r="B49" s="19">
        <v>2</v>
      </c>
      <c r="C49" s="28"/>
      <c r="D49" s="39"/>
    </row>
    <row r="50" spans="1:4" ht="17">
      <c r="A50" s="75" t="s">
        <v>11</v>
      </c>
      <c r="B50" s="73">
        <f>+B48*B49</f>
        <v>6</v>
      </c>
      <c r="C50" s="16">
        <f>+B50*85*41</f>
        <v>20910</v>
      </c>
      <c r="D50" s="83" t="s">
        <v>3</v>
      </c>
    </row>
    <row r="51" spans="1:4" ht="17">
      <c r="A51" s="36"/>
      <c r="B51" s="27"/>
      <c r="C51" s="28"/>
      <c r="D51" s="37"/>
    </row>
    <row r="52" spans="1:4" ht="18" thickBot="1">
      <c r="A52" s="84" t="s">
        <v>20</v>
      </c>
      <c r="B52" s="85"/>
      <c r="C52" s="69">
        <f>SUM(C50)</f>
        <v>20910</v>
      </c>
      <c r="D52" s="38"/>
    </row>
    <row r="53" spans="1:4">
      <c r="A53" s="23"/>
      <c r="B53" s="21"/>
      <c r="C53" s="24"/>
      <c r="D53" s="21"/>
    </row>
    <row r="54" spans="1:4">
      <c r="A54" s="74" t="s">
        <v>21</v>
      </c>
      <c r="B54" s="21"/>
      <c r="C54" s="70">
        <f>SUM(C14,C20,C43,C52)</f>
        <v>30670</v>
      </c>
      <c r="D54" s="21"/>
    </row>
    <row r="55" spans="1:4">
      <c r="A55" s="74" t="s">
        <v>22</v>
      </c>
      <c r="B55" s="40"/>
      <c r="C55" s="71">
        <f>SUM(C54*0.1)</f>
        <v>3067</v>
      </c>
      <c r="D55" s="40"/>
    </row>
    <row r="56" spans="1:4">
      <c r="A56" s="21"/>
      <c r="B56" s="40"/>
      <c r="C56" s="41"/>
      <c r="D56" s="40"/>
    </row>
    <row r="57" spans="1:4">
      <c r="A57" s="54" t="s">
        <v>23</v>
      </c>
      <c r="B57" s="54"/>
      <c r="C57" s="72">
        <f>SUM(C54:C55)</f>
        <v>33737</v>
      </c>
      <c r="D57" s="42"/>
    </row>
    <row r="58" spans="1:4">
      <c r="C58"/>
    </row>
    <row r="59" spans="1:4">
      <c r="C59"/>
    </row>
    <row r="60" spans="1:4">
      <c r="C60"/>
    </row>
    <row r="61" spans="1:4">
      <c r="C61"/>
    </row>
  </sheetData>
  <sheetProtection algorithmName="SHA-512" hashValue="7tlhr5VRVYWVdqo/ex6UvWn/X8uPc6AAvzFfuUc6YLr7EuOGpD8QYK2L8M+NeWL8uD8PkPRHN3BgVqk3s3QBKg==" saltValue="fVHOaKasfulg6vfzQGkIVg==" spinCount="100000" sheet="1"/>
  <mergeCells count="19">
    <mergeCell ref="A57:B57"/>
    <mergeCell ref="A10:D10"/>
    <mergeCell ref="A4:D4"/>
    <mergeCell ref="A6:D6"/>
    <mergeCell ref="A45:D45"/>
    <mergeCell ref="A47:D47"/>
    <mergeCell ref="A23:D23"/>
    <mergeCell ref="A25:D25"/>
    <mergeCell ref="A29:D29"/>
    <mergeCell ref="A33:D33"/>
    <mergeCell ref="A37:D37"/>
    <mergeCell ref="A43:B43"/>
    <mergeCell ref="A14:B14"/>
    <mergeCell ref="A52:B52"/>
    <mergeCell ref="A16:D16"/>
    <mergeCell ref="A17:D17"/>
    <mergeCell ref="A20:B20"/>
    <mergeCell ref="C38:D38"/>
    <mergeCell ref="A1:D2"/>
  </mergeCells>
  <dataValidations count="1">
    <dataValidation type="list" allowBlank="1" showInputMessage="1" showErrorMessage="1" sqref="B38" xr:uid="{26D6BA59-3516-B649-90BD-08FEA9CB6A61}">
      <formula1>$I$26:$I$27</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
  <sheetViews>
    <sheetView workbookViewId="0">
      <selection activeCell="E3" sqref="E3"/>
    </sheetView>
  </sheetViews>
  <sheetFormatPr baseColWidth="10" defaultColWidth="10.6640625" defaultRowHeight="15"/>
  <cols>
    <col min="5" max="6" width="22.33203125" customWidth="1"/>
    <col min="7" max="7" width="23.6640625" customWidth="1"/>
    <col min="8" max="8" width="17.1640625" customWidth="1"/>
    <col min="9" max="9" width="17.5" customWidth="1"/>
    <col min="10" max="10" width="46.33203125" customWidth="1"/>
  </cols>
  <sheetData>
    <row r="1" spans="1:16" ht="38.25" customHeight="1">
      <c r="A1" s="63" t="s">
        <v>24</v>
      </c>
      <c r="B1" s="63"/>
      <c r="C1" s="63"/>
      <c r="D1" s="63"/>
      <c r="E1" s="4" t="s">
        <v>25</v>
      </c>
      <c r="F1" s="4" t="s">
        <v>26</v>
      </c>
      <c r="G1" s="4" t="s">
        <v>27</v>
      </c>
      <c r="H1" s="4" t="s">
        <v>28</v>
      </c>
      <c r="I1" s="4" t="s">
        <v>29</v>
      </c>
      <c r="J1" s="61" t="s">
        <v>30</v>
      </c>
      <c r="K1" s="62"/>
      <c r="L1" s="62"/>
      <c r="M1" s="62"/>
      <c r="N1" s="62"/>
      <c r="O1" s="62"/>
      <c r="P1" s="62"/>
    </row>
    <row r="2" spans="1:16">
      <c r="A2" s="63" t="s">
        <v>0</v>
      </c>
      <c r="B2" s="63"/>
      <c r="C2" s="63"/>
      <c r="D2" s="63"/>
      <c r="E2" s="5" t="s">
        <v>31</v>
      </c>
      <c r="F2" s="12">
        <v>14000</v>
      </c>
      <c r="G2" s="6">
        <f>+(917*2)+(1075*2)*1.2+(2000)</f>
        <v>6414</v>
      </c>
      <c r="H2" s="6">
        <f>+F2-G2</f>
        <v>7586</v>
      </c>
      <c r="I2" s="9" t="s">
        <v>32</v>
      </c>
      <c r="J2" s="64" t="str">
        <f>[1]PDA!$F$31</f>
        <v>A4. Aplicación de la evaluación de necesidades en Montevideo y en fililales territoriales</v>
      </c>
      <c r="K2" s="64"/>
      <c r="L2" s="64"/>
      <c r="M2" s="64"/>
      <c r="N2" s="64"/>
      <c r="O2" s="64"/>
      <c r="P2" s="65"/>
    </row>
    <row r="3" spans="1:16">
      <c r="A3" s="67" t="s">
        <v>7</v>
      </c>
      <c r="B3" s="67"/>
      <c r="C3" s="67"/>
      <c r="D3" s="67"/>
      <c r="E3" s="5" t="s">
        <v>33</v>
      </c>
      <c r="F3" s="6">
        <v>24000</v>
      </c>
      <c r="G3" s="7" t="e">
        <f>+Parametros!#REF!+Parametros!#REF!+Parametros!#REF!+Parametros!#REF!*1.2+3500</f>
        <v>#REF!</v>
      </c>
      <c r="H3" s="6" t="e">
        <f t="shared" ref="H3:H6" si="0">+F3-G3</f>
        <v>#REF!</v>
      </c>
      <c r="I3" s="10" t="s">
        <v>32</v>
      </c>
      <c r="J3" s="64" t="str">
        <f>[1]PDA!$F$31</f>
        <v>A4. Aplicación de la evaluación de necesidades en Montevideo y en fililales territoriales</v>
      </c>
      <c r="K3" s="64"/>
      <c r="L3" s="64"/>
      <c r="M3" s="64"/>
      <c r="N3" s="64"/>
      <c r="O3" s="64"/>
      <c r="P3" s="65"/>
    </row>
    <row r="4" spans="1:16">
      <c r="A4" s="63" t="s">
        <v>17</v>
      </c>
      <c r="B4" s="63"/>
      <c r="C4" s="63"/>
      <c r="D4" s="63"/>
      <c r="E4" s="5" t="s">
        <v>34</v>
      </c>
      <c r="F4" s="6">
        <v>68000</v>
      </c>
      <c r="G4" s="7">
        <f>+Parametros!C55*1.2</f>
        <v>3680.4</v>
      </c>
      <c r="H4" s="6">
        <f t="shared" si="0"/>
        <v>64319.6</v>
      </c>
      <c r="I4" s="10" t="s">
        <v>32</v>
      </c>
      <c r="J4" s="64" t="str">
        <f>[1]PDA!$F$31</f>
        <v>A4. Aplicación de la evaluación de necesidades en Montevideo y en fililales territoriales</v>
      </c>
      <c r="K4" s="64"/>
      <c r="L4" s="64"/>
      <c r="M4" s="64"/>
      <c r="N4" s="64"/>
      <c r="O4" s="64"/>
      <c r="P4" s="65"/>
    </row>
    <row r="5" spans="1:16" ht="25.5" customHeight="1">
      <c r="A5" s="63" t="s">
        <v>35</v>
      </c>
      <c r="B5" s="63"/>
      <c r="C5" s="63"/>
      <c r="D5" s="63"/>
      <c r="E5" s="5" t="s">
        <v>36</v>
      </c>
      <c r="F5" s="13">
        <v>10000</v>
      </c>
      <c r="G5" s="8">
        <f>+B21+'[1]L2. RCF + Protección'!$F$144</f>
        <v>10000</v>
      </c>
      <c r="H5" s="6">
        <f t="shared" si="0"/>
        <v>0</v>
      </c>
      <c r="I5" s="9" t="s">
        <v>37</v>
      </c>
      <c r="J5" s="66" t="str">
        <f>[1]PDA!$F$35</f>
        <v>A2. Activación y operacionalización de los servicios RCF con enfoque mínimo de protección</v>
      </c>
      <c r="K5" s="64"/>
      <c r="L5" s="64"/>
      <c r="M5" s="64"/>
      <c r="N5" s="64"/>
      <c r="O5" s="64"/>
      <c r="P5" s="65"/>
    </row>
    <row r="6" spans="1:16">
      <c r="A6" s="63" t="s">
        <v>38</v>
      </c>
      <c r="B6" s="63" t="s">
        <v>39</v>
      </c>
      <c r="C6" s="63"/>
      <c r="D6" s="63"/>
      <c r="E6" s="5" t="s">
        <v>40</v>
      </c>
      <c r="F6" s="13">
        <v>27000</v>
      </c>
      <c r="G6" s="8">
        <f>(280*42)*2</f>
        <v>23520</v>
      </c>
      <c r="H6" s="6">
        <f t="shared" si="0"/>
        <v>3480</v>
      </c>
      <c r="I6" s="9" t="s">
        <v>41</v>
      </c>
      <c r="J6" s="64" t="str">
        <f>[1]PDA!$F$40</f>
        <v>A1. Elaboración de material de difusión y prevención del programa</v>
      </c>
      <c r="K6" s="64"/>
      <c r="L6" s="64"/>
      <c r="M6" s="64"/>
      <c r="N6" s="64"/>
      <c r="O6" s="64"/>
      <c r="P6" s="65"/>
    </row>
    <row r="7" spans="1:16">
      <c r="G7" s="11" t="s">
        <v>42</v>
      </c>
    </row>
    <row r="9" spans="1:16">
      <c r="F9" s="14" t="s">
        <v>43</v>
      </c>
      <c r="G9" s="15" t="s">
        <v>44</v>
      </c>
      <c r="H9" s="15" t="s">
        <v>45</v>
      </c>
      <c r="I9" s="3"/>
    </row>
    <row r="10" spans="1:16">
      <c r="F10" s="7">
        <f>SUM(F2:F9)</f>
        <v>143000</v>
      </c>
      <c r="G10" s="7" t="e">
        <f>SUM(G2:G6)</f>
        <v>#REF!</v>
      </c>
      <c r="H10" s="7" t="e">
        <f>+F10-G10</f>
        <v>#REF!</v>
      </c>
    </row>
  </sheetData>
  <mergeCells count="12">
    <mergeCell ref="J1:P1"/>
    <mergeCell ref="A5:D5"/>
    <mergeCell ref="A6:D6"/>
    <mergeCell ref="J2:P2"/>
    <mergeCell ref="J3:P3"/>
    <mergeCell ref="J4:P4"/>
    <mergeCell ref="J6:P6"/>
    <mergeCell ref="J5:P5"/>
    <mergeCell ref="A2:D2"/>
    <mergeCell ref="A3:D3"/>
    <mergeCell ref="A1:D1"/>
    <mergeCell ref="A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Parametros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Paula Vairoletti</cp:lastModifiedBy>
  <cp:revision/>
  <dcterms:created xsi:type="dcterms:W3CDTF">2022-01-21T16:28:06Z</dcterms:created>
  <dcterms:modified xsi:type="dcterms:W3CDTF">2024-07-31T19:30:44Z</dcterms:modified>
  <cp:category/>
  <cp:contentStatus/>
</cp:coreProperties>
</file>